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125" windowHeight="12420"/>
  </bookViews>
  <sheets>
    <sheet name="sheet1 (2)" sheetId="3" r:id="rId1"/>
  </sheet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86" name="ID_7FE9D7CA080A4797BA8E7FC735242DE3" descr="3a12199dea4326344733768a3c0474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315585" y="6948805"/>
          <a:ext cx="309245" cy="245745"/>
        </a:xfrm>
        <a:prstGeom prst="rect">
          <a:avLst/>
        </a:prstGeom>
      </xdr:spPr>
    </xdr:pic>
  </etc:cellImage>
  <etc:cellImage>
    <xdr:pic>
      <xdr:nvPicPr>
        <xdr:cNvPr id="281" name="ID_85AC75B9757B4F94A81D48FE6F1B2CA1" descr="fabfb3dfc1261a9cb25a3c7561a647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237480" y="2317115"/>
          <a:ext cx="386715" cy="234315"/>
        </a:xfrm>
        <a:prstGeom prst="rect">
          <a:avLst/>
        </a:prstGeom>
      </xdr:spPr>
    </xdr:pic>
  </etc:cellImage>
  <etc:cellImage>
    <xdr:pic>
      <xdr:nvPicPr>
        <xdr:cNvPr id="279" name="ID_40D9F95802254BB8A4A404F7CAB71F6C" descr="60b62f1ba2c751ede9bedb1cdc3b28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340985" y="1873250"/>
          <a:ext cx="266065" cy="288925"/>
        </a:xfrm>
        <a:prstGeom prst="rect">
          <a:avLst/>
        </a:prstGeom>
      </xdr:spPr>
    </xdr:pic>
  </etc:cellImage>
  <etc:cellImage>
    <xdr:pic>
      <xdr:nvPicPr>
        <xdr:cNvPr id="280" name="ID_8370FD775C2F452094F5356494E5E606" descr="b6d103b1787cd8473a78abed7936a2a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333365" y="7287260"/>
          <a:ext cx="295275" cy="297815"/>
        </a:xfrm>
        <a:prstGeom prst="rect">
          <a:avLst/>
        </a:prstGeom>
      </xdr:spPr>
    </xdr:pic>
  </etc:cellImage>
  <etc:cellImage>
    <xdr:pic>
      <xdr:nvPicPr>
        <xdr:cNvPr id="283" name="ID_71A9B8C147954CE0AD62A5317BFFAE8F" descr="6de26c21fbeb9fce12f8f3144271eab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277485" y="2787015"/>
          <a:ext cx="361950" cy="295910"/>
        </a:xfrm>
        <a:prstGeom prst="rect">
          <a:avLst/>
        </a:prstGeom>
      </xdr:spPr>
    </xdr:pic>
  </etc:cellImage>
  <etc:cellImage>
    <xdr:pic>
      <xdr:nvPicPr>
        <xdr:cNvPr id="282" name="ID_697322F4472449BEB94CE22AA1F6E49F" descr="27dd68b745a741e4d09d21d0ba9f94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275580" y="6957060"/>
          <a:ext cx="308610" cy="234315"/>
        </a:xfrm>
        <a:prstGeom prst="rect">
          <a:avLst/>
        </a:prstGeom>
      </xdr:spPr>
    </xdr:pic>
  </etc:cellImage>
  <etc:cellImage>
    <xdr:pic>
      <xdr:nvPicPr>
        <xdr:cNvPr id="284" name="ID_9F870F92DA8944A9A05B9BC08973DD4A" descr="d34280795066d9474db5609684f587b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297805" y="5906135"/>
          <a:ext cx="299085" cy="243840"/>
        </a:xfrm>
        <a:prstGeom prst="rect">
          <a:avLst/>
        </a:prstGeom>
      </xdr:spPr>
    </xdr:pic>
  </etc:cellImage>
  <etc:cellImage>
    <xdr:pic>
      <xdr:nvPicPr>
        <xdr:cNvPr id="285" name="ID_A46FF68598BE4015A934BFCA28B5191C" descr="b3570eb4ddcb7aaa83959762ee1123e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291455" y="6245225"/>
          <a:ext cx="335915" cy="260985"/>
        </a:xfrm>
        <a:prstGeom prst="rect">
          <a:avLst/>
        </a:prstGeom>
      </xdr:spPr>
    </xdr:pic>
  </etc:cellImage>
  <etc:cellImage>
    <xdr:pic>
      <xdr:nvPicPr>
        <xdr:cNvPr id="287" name="ID_8D41CE47E23A42F48681FF13C9D072A8" descr="400391e5a02236e03c87cb17dcc60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262245" y="7670800"/>
          <a:ext cx="415925" cy="245745"/>
        </a:xfrm>
        <a:prstGeom prst="rect">
          <a:avLst/>
        </a:prstGeom>
      </xdr:spPr>
    </xdr:pic>
  </etc:cellImage>
  <etc:cellImage>
    <xdr:pic>
      <xdr:nvPicPr>
        <xdr:cNvPr id="288" name="ID_B3015324FFE4435F8C4383E439776F2C" descr="7ac7e60048ae2210fc21b3cf6c4317f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256530" y="8013065"/>
          <a:ext cx="334645" cy="207645"/>
        </a:xfrm>
        <a:prstGeom prst="rect">
          <a:avLst/>
        </a:prstGeom>
      </xdr:spPr>
    </xdr:pic>
  </etc:cellImage>
  <etc:cellImage>
    <xdr:pic>
      <xdr:nvPicPr>
        <xdr:cNvPr id="289" name="ID_B1D5AC6F3B9B4167BD4A0E208D0969B1" descr="2f78c0e07bc4e32a8c5c7a4aefcc2d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299075" y="6463665"/>
          <a:ext cx="309880" cy="248285"/>
        </a:xfrm>
        <a:prstGeom prst="rect">
          <a:avLst/>
        </a:prstGeom>
      </xdr:spPr>
    </xdr:pic>
  </etc:cellImage>
  <etc:cellImage>
    <xdr:pic>
      <xdr:nvPicPr>
        <xdr:cNvPr id="290" name="ID_BB7B31204547411A8A22C90A03234EF8"/>
        <xdr:cNvPicPr>
          <a:picLocks noChangeAspect="1"/>
        </xdr:cNvPicPr>
      </xdr:nvPicPr>
      <xdr:blipFill>
        <a:blip r:embed="rId12"/>
        <a:srcRect t="28610" r="453" b="25327"/>
        <a:stretch>
          <a:fillRect/>
        </a:stretch>
      </xdr:blipFill>
      <xdr:spPr>
        <a:xfrm>
          <a:off x="5862320" y="3279775"/>
          <a:ext cx="4187825" cy="4314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1" name="ID_5851423EFAA048B2B9EAE6006CDECF4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872480" y="3856990"/>
          <a:ext cx="4896485" cy="6469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2" name="ID_C324DD62D55D4262AED5BF83AE31F6E0" descr="c1bc5a7c7ba0f5ae73c957aa46625fd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276850" y="7790815"/>
          <a:ext cx="375920" cy="260350"/>
        </a:xfrm>
        <a:prstGeom prst="rect">
          <a:avLst/>
        </a:prstGeom>
      </xdr:spPr>
    </xdr:pic>
  </etc:cellImage>
  <etc:cellImage>
    <xdr:pic>
      <xdr:nvPicPr>
        <xdr:cNvPr id="293" name="ID_3A12984566C44C748F2C97D6D99EB2B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893435" y="4587875"/>
          <a:ext cx="6257925" cy="8300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4" name="ID_CB3EE70B42344C37B7A397F32E04168A"/>
        <xdr:cNvPicPr>
          <a:picLocks noChangeAspect="1"/>
        </xdr:cNvPicPr>
      </xdr:nvPicPr>
      <xdr:blipFill>
        <a:blip r:embed="rId16"/>
        <a:srcRect l="25243" t="32880" r="20464" b="34721"/>
        <a:stretch>
          <a:fillRect/>
        </a:stretch>
      </xdr:blipFill>
      <xdr:spPr>
        <a:xfrm>
          <a:off x="5915660" y="4997450"/>
          <a:ext cx="2200910" cy="2921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5" name="ID_892CAB682CD546C29F3110E97B50343E"/>
        <xdr:cNvPicPr>
          <a:picLocks noChangeAspect="1"/>
        </xdr:cNvPicPr>
      </xdr:nvPicPr>
      <xdr:blipFill>
        <a:blip r:embed="rId17"/>
        <a:srcRect l="49121" t="38494" r="8623" b="34742"/>
        <a:stretch>
          <a:fillRect/>
        </a:stretch>
      </xdr:blipFill>
      <xdr:spPr>
        <a:xfrm>
          <a:off x="5877560" y="5397500"/>
          <a:ext cx="1731010" cy="2422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6" name="ID_401616E454254088814FBC34B0CE2BBC" descr="041dddde434f0b8bfc6e6e11ba8f04a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268595" y="9599295"/>
          <a:ext cx="334010" cy="271145"/>
        </a:xfrm>
        <a:prstGeom prst="rect">
          <a:avLst/>
        </a:prstGeom>
      </xdr:spPr>
    </xdr:pic>
  </etc:cellImage>
  <etc:cellImage>
    <xdr:pic>
      <xdr:nvPicPr>
        <xdr:cNvPr id="297" name="ID_8B758437D53342F380A379E78BBBCC09" descr="2270a4623c28c25598979134bab4c0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292725" y="9588500"/>
          <a:ext cx="361950" cy="24447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<sst xmlns="http://schemas.openxmlformats.org/spreadsheetml/2006/main" count="165" uniqueCount="78">
  <si>
    <t>询价单</t>
  </si>
  <si>
    <t>询价人：刘旭雨</t>
  </si>
  <si>
    <t>联系方式：13993763215</t>
  </si>
  <si>
    <t xml:space="preserve"> </t>
  </si>
  <si>
    <r>
      <rPr>
        <sz val="12"/>
        <rFont val="宋体"/>
        <charset val="134"/>
      </rPr>
      <t>供应商：</t>
    </r>
    <r>
      <rPr>
        <u/>
        <sz val="12"/>
        <rFont val="宋体"/>
        <charset val="134"/>
      </rPr>
      <t xml:space="preserve">                  </t>
    </r>
    <r>
      <rPr>
        <sz val="12"/>
        <rFont val="宋体"/>
        <charset val="134"/>
      </rPr>
      <t>（适用税率</t>
    </r>
    <r>
      <rPr>
        <u/>
        <sz val="12"/>
        <rFont val="宋体"/>
        <charset val="134"/>
      </rPr>
      <t xml:space="preserve">   </t>
    </r>
    <r>
      <rPr>
        <sz val="12"/>
        <rFont val="宋体"/>
        <charset val="134"/>
      </rPr>
      <t xml:space="preserve"> %专票）                      </t>
    </r>
  </si>
  <si>
    <t>序号</t>
  </si>
  <si>
    <t>产品名称</t>
  </si>
  <si>
    <t>采购要求</t>
  </si>
  <si>
    <t>图片</t>
  </si>
  <si>
    <t>单位</t>
  </si>
  <si>
    <t>预计数量</t>
  </si>
  <si>
    <t>含税单价（元）</t>
  </si>
  <si>
    <t>含税总价（元）</t>
  </si>
  <si>
    <t>提供货物</t>
  </si>
  <si>
    <t>采购类别</t>
  </si>
  <si>
    <t>项目名称</t>
  </si>
  <si>
    <t>服务地点</t>
  </si>
  <si>
    <t>公司名称</t>
  </si>
  <si>
    <t>备注</t>
  </si>
  <si>
    <t>规格/型号</t>
  </si>
  <si>
    <t>品牌</t>
  </si>
  <si>
    <t>进口门电机</t>
  </si>
  <si>
    <t>原装进口 AT120</t>
  </si>
  <si>
    <t>个</t>
  </si>
  <si>
    <t>电梯维修材料</t>
  </si>
  <si>
    <t>集中采购：7月（保洁、维修、绿化）</t>
  </si>
  <si>
    <t>嘉峪关办公楼电梯维修耗材</t>
  </si>
  <si>
    <t>甘肃中核和诚物业管理有限公司</t>
  </si>
  <si>
    <t>外呼刷卡器</t>
  </si>
  <si>
    <t>IC</t>
  </si>
  <si>
    <t>B座电梯日常维修使用</t>
  </si>
  <si>
    <t>电梯刷卡系统</t>
  </si>
  <si>
    <t>单层IC刷卡器全套</t>
  </si>
  <si>
    <t>套</t>
  </si>
  <si>
    <t>门挂轮（含螺母）</t>
  </si>
  <si>
    <t>西子奥的斯电梯</t>
  </si>
  <si>
    <t>东湖国际电梯日常维修</t>
  </si>
  <si>
    <t>电梯关门按钮</t>
  </si>
  <si>
    <t>白光横插</t>
  </si>
  <si>
    <t>电梯上行按钮</t>
  </si>
  <si>
    <t>微动开关</t>
  </si>
  <si>
    <t>YBLXW-5/11G1</t>
  </si>
  <si>
    <t>四0四医院电梯日常维修</t>
  </si>
  <si>
    <t>伸缩升降折叠梯子开关</t>
  </si>
  <si>
    <t>通用</t>
  </si>
  <si>
    <t>电梯维保项目维修梯子</t>
  </si>
  <si>
    <t>辅助触头</t>
  </si>
  <si>
    <t>SZ-A22（2开2闭）</t>
  </si>
  <si>
    <t>金塔电梯维修</t>
  </si>
  <si>
    <t>富士交流接触器</t>
  </si>
  <si>
    <t>SC-E05A</t>
  </si>
  <si>
    <t>直流电子灭弧器</t>
  </si>
  <si>
    <t>3TX1-11B13  110VAC/DC
带U型端子</t>
  </si>
  <si>
    <t>交流接触器</t>
  </si>
  <si>
    <t>SC-E03P</t>
  </si>
  <si>
    <t>OTIS西子奥的斯层门联动钢丝绳</t>
  </si>
  <si>
    <t>900开门（总长3680mm）</t>
  </si>
  <si>
    <t>条</t>
  </si>
  <si>
    <t>中核四0四有限公司第三分公司</t>
  </si>
  <si>
    <t>奥的斯电梯门电机</t>
  </si>
  <si>
    <t>PM81855D</t>
  </si>
  <si>
    <t>中核四0四有限公司专家公寓</t>
  </si>
  <si>
    <t>奥的斯服务器</t>
  </si>
  <si>
    <t>蓝色</t>
  </si>
  <si>
    <t>中核四0四有限公司第四分公司退役治理项目电梯</t>
  </si>
  <si>
    <t>NDC1-2508接触器</t>
  </si>
  <si>
    <t>AC24V,25A,50/60HZ,2NC2NO</t>
  </si>
  <si>
    <t>SH-4/G 接触器</t>
  </si>
  <si>
    <t>DC110V,2NO 2NC</t>
  </si>
  <si>
    <t>SC-E2P/G 接触器</t>
  </si>
  <si>
    <t>DC110V,3NO</t>
  </si>
  <si>
    <t>SC-E02P 接触器</t>
  </si>
  <si>
    <t>AC110V</t>
  </si>
  <si>
    <t>SZ-A40接触器辅助触头</t>
  </si>
  <si>
    <t>4NO</t>
  </si>
  <si>
    <t>合计</t>
  </si>
  <si>
    <r>
      <t xml:space="preserve">
1、以上报价包含</t>
    </r>
    <r>
      <rPr>
        <u/>
        <sz val="12"/>
        <rFont val="宋体"/>
        <charset val="134"/>
      </rPr>
      <t xml:space="preserve"> 装卸、税费、运费等     </t>
    </r>
    <r>
      <rPr>
        <sz val="12"/>
        <rFont val="宋体"/>
        <charset val="134"/>
      </rPr>
      <t>所有费用；
2、交货地点：</t>
    </r>
    <r>
      <rPr>
        <u/>
        <sz val="12"/>
        <rFont val="宋体"/>
        <charset val="134"/>
      </rPr>
      <t xml:space="preserve">        </t>
    </r>
    <r>
      <rPr>
        <sz val="12"/>
        <rFont val="宋体"/>
        <charset val="134"/>
      </rPr>
      <t>嘉</t>
    </r>
    <r>
      <rPr>
        <u/>
        <sz val="12"/>
        <rFont val="宋体"/>
        <charset val="134"/>
      </rPr>
      <t>峪关、  矿区、</t>
    </r>
    <r>
      <rPr>
        <sz val="12"/>
        <rFont val="宋体"/>
        <charset val="134"/>
      </rPr>
      <t>金塔</t>
    </r>
    <r>
      <rPr>
        <u/>
        <sz val="12"/>
        <rFont val="宋体"/>
        <charset val="134"/>
      </rPr>
      <t xml:space="preserve">                  </t>
    </r>
    <r>
      <rPr>
        <sz val="12"/>
        <rFont val="宋体"/>
        <charset val="134"/>
      </rPr>
      <t xml:space="preserve"> ；
3、付款方式：</t>
    </r>
    <r>
      <rPr>
        <u/>
        <sz val="12"/>
        <rFont val="宋体"/>
        <charset val="134"/>
      </rPr>
      <t xml:space="preserve"> 货到验收无误后15-30个工作日内付款  </t>
    </r>
    <r>
      <rPr>
        <sz val="12"/>
        <rFont val="宋体"/>
        <charset val="134"/>
      </rPr>
      <t xml:space="preserve">    ；
4、到货日期：</t>
    </r>
    <r>
      <rPr>
        <u/>
        <sz val="12"/>
        <rFont val="宋体"/>
        <charset val="134"/>
      </rPr>
      <t xml:space="preserve">                                </t>
    </r>
    <r>
      <rPr>
        <sz val="12"/>
        <rFont val="宋体"/>
        <charset val="134"/>
      </rPr>
      <t xml:space="preserve"> ；
5、补充说明：</t>
    </r>
    <r>
      <rPr>
        <u/>
        <sz val="12"/>
        <rFont val="宋体"/>
        <charset val="134"/>
      </rPr>
      <t xml:space="preserve">   报价含税含运费   </t>
    </r>
    <r>
      <rPr>
        <sz val="12"/>
        <rFont val="宋体"/>
        <charset val="134"/>
      </rPr>
      <t xml:space="preserve"> ；
6、报价截止日期： </t>
    </r>
    <r>
      <rPr>
        <u/>
        <sz val="12"/>
        <rFont val="宋体"/>
        <charset val="134"/>
      </rPr>
      <t xml:space="preserve">  2023年7月26日16:30   </t>
    </r>
    <r>
      <rPr>
        <sz val="12"/>
        <rFont val="宋体"/>
        <charset val="134"/>
      </rPr>
      <t xml:space="preserve">   ；
7、供应商联系方式：</t>
    </r>
    <r>
      <rPr>
        <u/>
        <sz val="12"/>
        <rFont val="宋体"/>
        <charset val="134"/>
      </rPr>
      <t xml:space="preserve">                        </t>
    </r>
    <r>
      <rPr>
        <sz val="12"/>
        <rFont val="宋体"/>
        <charset val="134"/>
      </rPr>
      <t>；
8、报价人名称（盖章）：</t>
    </r>
    <r>
      <rPr>
        <u/>
        <sz val="12"/>
        <rFont val="宋体"/>
        <charset val="134"/>
      </rPr>
      <t xml:space="preserve">                    </t>
    </r>
    <r>
      <rPr>
        <sz val="12"/>
        <rFont val="宋体"/>
        <charset val="134"/>
      </rPr>
      <t>；
9、询价日期：</t>
    </r>
    <r>
      <rPr>
        <u/>
        <sz val="12"/>
        <rFont val="宋体"/>
        <charset val="134"/>
      </rPr>
      <t xml:space="preserve">       2023年7月18日           </t>
    </r>
    <r>
      <rPr>
        <sz val="12"/>
        <rFont val="宋体"/>
        <charset val="134"/>
      </rPr>
      <t xml:space="preserve"> 。
</t>
    </r>
  </si>
  <si>
    <t>注意：请将报价单在报价截止前发至邮箱cgzy@zhhy.cn（邮件主题为：电梯维修材料-供应商名称-询价人姓名-报价单）</t>
  </si>
</sst>
</file>

<file path=xl/styles.xml><?xml version="1.0" encoding="utf-8"?>
<styleSheet xmlns="http://schemas.openxmlformats.org/spreadsheetml/2006/main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.0_ "/>
  </numFmts>
  <fonts count="36">
    <font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b/>
      <sz val="18"/>
      <name val="宋体"/>
      <charset val="134"/>
    </font>
    <font>
      <sz val="12"/>
      <name val="宋体"/>
      <charset val="134"/>
    </font>
    <font>
      <sz val="11"/>
      <name val="宋体"/>
      <charset val="134"/>
    </font>
    <font>
      <sz val="12"/>
      <color indexed="8"/>
      <name val="宋体"/>
      <charset val="134"/>
    </font>
    <font>
      <sz val="12"/>
      <color theme="1"/>
      <name val="宋体"/>
      <charset val="134"/>
    </font>
    <font>
      <sz val="11"/>
      <color rgb="FF000000"/>
      <name val="仿宋_GB2312"/>
      <charset val="134"/>
    </font>
    <font>
      <u/>
      <sz val="11"/>
      <name val="宋体"/>
      <charset val="134"/>
      <scheme val="minor"/>
    </font>
    <font>
      <sz val="12"/>
      <color rgb="FF000000"/>
      <name val="仿宋_GB2312"/>
      <charset val="134"/>
    </font>
    <font>
      <u/>
      <sz val="12"/>
      <name val="宋体"/>
      <charset val="134"/>
      <scheme val="minor"/>
    </font>
    <font>
      <b/>
      <sz val="14"/>
      <color rgb="FFFF0000"/>
      <name val="宋体"/>
      <charset val="134"/>
      <scheme val="minor"/>
    </font>
    <font>
      <b/>
      <sz val="11"/>
      <name val="宋体"/>
      <charset val="134"/>
    </font>
    <font>
      <sz val="11"/>
      <color theme="1"/>
      <name val="宋体"/>
      <charset val="134"/>
    </font>
    <font>
      <sz val="10"/>
      <color rgb="FF2B344B"/>
      <name val="宋体"/>
      <charset val="134"/>
    </font>
    <font>
      <sz val="10"/>
      <color indexed="8"/>
      <name val="宋体"/>
      <charset val="134"/>
    </font>
    <font>
      <sz val="11"/>
      <color rgb="FF3F3F76"/>
      <name val="宋体"/>
      <charset val="134"/>
      <scheme val="minor"/>
    </font>
    <font>
      <sz val="11"/>
      <color rgb="FF9C0006"/>
      <name val="宋体"/>
      <charset val="134"/>
      <scheme val="minor"/>
    </font>
    <font>
      <sz val="11"/>
      <color theme="0"/>
      <name val="宋体"/>
      <charset val="134"/>
      <scheme val="minor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134"/>
      <scheme val="minor"/>
    </font>
    <font>
      <sz val="11"/>
      <color indexed="8"/>
      <name val="宋体"/>
      <charset val="134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1"/>
      <color rgb="FFFFFFFF"/>
      <name val="宋体"/>
      <charset val="134"/>
      <scheme val="minor"/>
    </font>
    <font>
      <sz val="11"/>
      <color rgb="FFFA7D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006100"/>
      <name val="宋体"/>
      <charset val="134"/>
      <scheme val="minor"/>
    </font>
    <font>
      <sz val="11"/>
      <color rgb="FF9C6500"/>
      <name val="宋体"/>
      <charset val="134"/>
      <scheme val="minor"/>
    </font>
    <font>
      <u/>
      <sz val="12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theme="6" tint="0.799951170384838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45066682943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45066682943"/>
        <bgColor indexed="64"/>
      </patternFill>
    </fill>
    <fill>
      <patternFill patternType="solid">
        <fgColor theme="4" tint="0.399945066682943"/>
        <bgColor indexed="64"/>
      </patternFill>
    </fill>
    <fill>
      <patternFill patternType="solid">
        <fgColor theme="7" tint="0.399945066682943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51170384838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51170384838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51170384838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51170384838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51170384838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45066682943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45066682943"/>
        <bgColor indexed="64"/>
      </patternFill>
    </fill>
  </fills>
  <borders count="19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4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0" fillId="2" borderId="0" applyNumberFormat="0" applyBorder="0" applyAlignment="0" applyProtection="0">
      <alignment vertical="center"/>
    </xf>
    <xf numFmtId="0" fontId="16" fillId="3" borderId="11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0" fillId="4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0" fillId="7" borderId="12" applyNumberFormat="0" applyFont="0" applyAlignment="0" applyProtection="0">
      <alignment vertical="center"/>
    </xf>
    <xf numFmtId="0" fontId="21" fillId="0" borderId="0">
      <protection locked="0"/>
    </xf>
    <xf numFmtId="0" fontId="18" fillId="8" borderId="0" applyNumberFormat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13" applyNumberFormat="0" applyFill="0" applyAlignment="0" applyProtection="0">
      <alignment vertical="center"/>
    </xf>
    <xf numFmtId="0" fontId="27" fillId="0" borderId="13" applyNumberFormat="0" applyFill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28" fillId="11" borderId="15" applyNumberFormat="0" applyAlignment="0" applyProtection="0">
      <alignment vertical="center"/>
    </xf>
    <xf numFmtId="0" fontId="29" fillId="11" borderId="11" applyNumberFormat="0" applyAlignment="0" applyProtection="0">
      <alignment vertical="center"/>
    </xf>
    <xf numFmtId="0" fontId="30" fillId="12" borderId="16" applyNumberFormat="0" applyAlignment="0" applyProtection="0">
      <alignment vertical="center"/>
    </xf>
    <xf numFmtId="0" fontId="0" fillId="13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31" fillId="0" borderId="17" applyNumberFormat="0" applyFill="0" applyAlignment="0" applyProtection="0">
      <alignment vertical="center"/>
    </xf>
    <xf numFmtId="0" fontId="32" fillId="0" borderId="18" applyNumberFormat="0" applyFill="0" applyAlignment="0" applyProtection="0">
      <alignment vertical="center"/>
    </xf>
    <xf numFmtId="0" fontId="33" fillId="15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0" fillId="17" borderId="0" applyNumberFormat="0" applyBorder="0" applyAlignment="0" applyProtection="0">
      <alignment vertical="center"/>
    </xf>
    <xf numFmtId="0" fontId="18" fillId="18" borderId="0" applyNumberFormat="0" applyBorder="0" applyAlignment="0" applyProtection="0">
      <alignment vertical="center"/>
    </xf>
    <xf numFmtId="0" fontId="0" fillId="19" borderId="0" applyNumberFormat="0" applyBorder="0" applyAlignment="0" applyProtection="0">
      <alignment vertical="center"/>
    </xf>
    <xf numFmtId="0" fontId="0" fillId="20" borderId="0" applyNumberFormat="0" applyBorder="0" applyAlignment="0" applyProtection="0">
      <alignment vertical="center"/>
    </xf>
    <xf numFmtId="0" fontId="0" fillId="21" borderId="0" applyNumberFormat="0" applyBorder="0" applyAlignment="0" applyProtection="0">
      <alignment vertical="center"/>
    </xf>
    <xf numFmtId="0" fontId="0" fillId="22" borderId="0" applyNumberFormat="0" applyBorder="0" applyAlignment="0" applyProtection="0">
      <alignment vertical="center"/>
    </xf>
    <xf numFmtId="0" fontId="18" fillId="23" borderId="0" applyNumberFormat="0" applyBorder="0" applyAlignment="0" applyProtection="0">
      <alignment vertical="center"/>
    </xf>
    <xf numFmtId="0" fontId="18" fillId="24" borderId="0" applyNumberFormat="0" applyBorder="0" applyAlignment="0" applyProtection="0">
      <alignment vertical="center"/>
    </xf>
    <xf numFmtId="0" fontId="0" fillId="25" borderId="0" applyNumberFormat="0" applyBorder="0" applyAlignment="0" applyProtection="0">
      <alignment vertical="center"/>
    </xf>
    <xf numFmtId="0" fontId="0" fillId="26" borderId="0" applyNumberFormat="0" applyBorder="0" applyAlignment="0" applyProtection="0">
      <alignment vertical="center"/>
    </xf>
    <xf numFmtId="0" fontId="18" fillId="27" borderId="0" applyNumberFormat="0" applyBorder="0" applyAlignment="0" applyProtection="0">
      <alignment vertical="center"/>
    </xf>
    <xf numFmtId="0" fontId="0" fillId="28" borderId="0" applyNumberFormat="0" applyBorder="0" applyAlignment="0" applyProtection="0">
      <alignment vertical="center"/>
    </xf>
    <xf numFmtId="0" fontId="18" fillId="29" borderId="0" applyNumberFormat="0" applyBorder="0" applyAlignment="0" applyProtection="0">
      <alignment vertical="center"/>
    </xf>
    <xf numFmtId="0" fontId="18" fillId="30" borderId="0" applyNumberFormat="0" applyBorder="0" applyAlignment="0" applyProtection="0">
      <alignment vertical="center"/>
    </xf>
    <xf numFmtId="0" fontId="0" fillId="31" borderId="0" applyNumberFormat="0" applyBorder="0" applyAlignment="0" applyProtection="0">
      <alignment vertical="center"/>
    </xf>
    <xf numFmtId="0" fontId="18" fillId="32" borderId="0" applyNumberFormat="0" applyBorder="0" applyAlignment="0" applyProtection="0">
      <alignment vertical="center"/>
    </xf>
    <xf numFmtId="0" fontId="21" fillId="0" borderId="0">
      <alignment vertical="center"/>
    </xf>
    <xf numFmtId="0" fontId="3" fillId="0" borderId="0">
      <alignment vertical="center"/>
    </xf>
    <xf numFmtId="0" fontId="0" fillId="0" borderId="0">
      <alignment vertical="center"/>
    </xf>
    <xf numFmtId="0" fontId="3" fillId="0" borderId="0">
      <alignment vertical="center"/>
    </xf>
  </cellStyleXfs>
  <cellXfs count="40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0" fillId="0" borderId="0" xfId="0" applyFill="1" applyAlignment="1">
      <alignment vertical="center"/>
    </xf>
    <xf numFmtId="0" fontId="0" fillId="0" borderId="0" xfId="0" applyFont="1" applyFill="1" applyAlignment="1">
      <alignment vertical="center"/>
    </xf>
    <xf numFmtId="0" fontId="2" fillId="0" borderId="0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left" vertical="center" wrapText="1"/>
    </xf>
    <xf numFmtId="0" fontId="3" fillId="0" borderId="0" xfId="0" applyFont="1" applyFill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3" fillId="0" borderId="3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5" fillId="0" borderId="4" xfId="0" applyNumberFormat="1" applyFont="1" applyFill="1" applyBorder="1" applyAlignment="1" applyProtection="1">
      <alignment horizontal="center" vertical="center" wrapText="1"/>
      <protection locked="0"/>
    </xf>
    <xf numFmtId="0" fontId="5" fillId="0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0" borderId="3" xfId="0" applyFont="1" applyFill="1" applyBorder="1" applyAlignment="1">
      <alignment horizontal="center" vertical="center" wrapText="1"/>
    </xf>
    <xf numFmtId="0" fontId="5" fillId="0" borderId="6" xfId="0" applyNumberFormat="1" applyFont="1" applyFill="1" applyBorder="1" applyAlignment="1" applyProtection="1">
      <alignment horizontal="center" vertical="center" wrapText="1"/>
      <protection locked="0"/>
    </xf>
    <xf numFmtId="2" fontId="5" fillId="0" borderId="4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3" xfId="0" applyFont="1" applyFill="1" applyBorder="1" applyAlignment="1">
      <alignment horizontal="center" vertical="center" wrapText="1"/>
    </xf>
    <xf numFmtId="176" fontId="8" fillId="0" borderId="3" xfId="0" applyNumberFormat="1" applyFont="1" applyFill="1" applyBorder="1" applyAlignment="1">
      <alignment horizontal="center" vertical="center" wrapText="1"/>
    </xf>
    <xf numFmtId="176" fontId="8" fillId="0" borderId="3" xfId="0" applyNumberFormat="1" applyFont="1" applyFill="1" applyBorder="1" applyAlignment="1">
      <alignment horizontal="center" vertical="top" wrapText="1"/>
    </xf>
    <xf numFmtId="0" fontId="1" fillId="0" borderId="3" xfId="0" applyFont="1" applyFill="1" applyBorder="1" applyAlignment="1">
      <alignment horizontal="center" vertical="center"/>
    </xf>
    <xf numFmtId="0" fontId="9" fillId="0" borderId="3" xfId="0" applyFont="1" applyFill="1" applyBorder="1" applyAlignment="1">
      <alignment horizontal="center" vertical="center" wrapText="1"/>
    </xf>
    <xf numFmtId="176" fontId="10" fillId="0" borderId="3" xfId="0" applyNumberFormat="1" applyFont="1" applyFill="1" applyBorder="1" applyAlignment="1">
      <alignment horizontal="center" vertical="top" wrapText="1"/>
    </xf>
    <xf numFmtId="0" fontId="3" fillId="0" borderId="7" xfId="0" applyFont="1" applyFill="1" applyBorder="1" applyAlignment="1">
      <alignment horizontal="left" vertical="center" wrapText="1"/>
    </xf>
    <xf numFmtId="0" fontId="3" fillId="0" borderId="0" xfId="0" applyFont="1" applyFill="1" applyAlignment="1">
      <alignment horizontal="left" vertical="center" wrapText="1"/>
    </xf>
    <xf numFmtId="0" fontId="11" fillId="0" borderId="8" xfId="0" applyFont="1" applyFill="1" applyBorder="1" applyAlignment="1">
      <alignment vertical="center" wrapText="1"/>
    </xf>
    <xf numFmtId="0" fontId="1" fillId="0" borderId="8" xfId="0" applyFont="1" applyFill="1" applyBorder="1" applyAlignment="1">
      <alignment vertical="center"/>
    </xf>
    <xf numFmtId="0" fontId="12" fillId="0" borderId="0" xfId="0" applyFont="1" applyFill="1" applyBorder="1" applyAlignment="1">
      <alignment horizontal="center" vertical="center"/>
    </xf>
    <xf numFmtId="0" fontId="4" fillId="0" borderId="0" xfId="0" applyFont="1" applyFill="1" applyAlignment="1">
      <alignment horizontal="center" vertical="center" wrapText="1"/>
    </xf>
    <xf numFmtId="0" fontId="4" fillId="0" borderId="9" xfId="0" applyFont="1" applyFill="1" applyBorder="1" applyAlignment="1">
      <alignment horizontal="center" vertical="center" wrapText="1"/>
    </xf>
    <xf numFmtId="177" fontId="9" fillId="0" borderId="3" xfId="0" applyNumberFormat="1" applyFont="1" applyFill="1" applyBorder="1" applyAlignment="1">
      <alignment horizontal="center" vertical="center" wrapText="1"/>
    </xf>
    <xf numFmtId="0" fontId="0" fillId="0" borderId="3" xfId="0" applyFont="1" applyBorder="1">
      <alignment vertical="center"/>
    </xf>
    <xf numFmtId="0" fontId="6" fillId="0" borderId="3" xfId="0" applyFont="1" applyBorder="1" applyAlignment="1">
      <alignment horizontal="center" vertical="center"/>
    </xf>
    <xf numFmtId="0" fontId="6" fillId="0" borderId="3" xfId="0" applyFont="1" applyBorder="1" applyAlignment="1">
      <alignment horizontal="center" vertical="center" wrapText="1"/>
    </xf>
    <xf numFmtId="0" fontId="13" fillId="0" borderId="3" xfId="0" applyFont="1" applyFill="1" applyBorder="1" applyAlignment="1">
      <alignment horizontal="center" vertical="center" wrapText="1"/>
    </xf>
    <xf numFmtId="0" fontId="8" fillId="0" borderId="3" xfId="0" applyFont="1" applyFill="1" applyBorder="1" applyAlignment="1">
      <alignment horizontal="center" vertical="top" wrapText="1"/>
    </xf>
    <xf numFmtId="0" fontId="10" fillId="0" borderId="3" xfId="0" applyFont="1" applyFill="1" applyBorder="1" applyAlignment="1">
      <alignment horizontal="center" vertical="top" wrapText="1"/>
    </xf>
    <xf numFmtId="0" fontId="14" fillId="0" borderId="3" xfId="0" applyFont="1" applyBorder="1" applyAlignment="1">
      <alignment vertical="center" wrapText="1"/>
    </xf>
    <xf numFmtId="0" fontId="15" fillId="0" borderId="3" xfId="0" applyNumberFormat="1" applyFont="1" applyFill="1" applyBorder="1" applyAlignment="1" applyProtection="1">
      <alignment horizontal="center" vertical="center" wrapText="1"/>
      <protection locked="0"/>
    </xf>
    <xf numFmtId="0" fontId="4" fillId="0" borderId="10" xfId="0" applyFont="1" applyFill="1" applyBorder="1" applyAlignment="1">
      <alignment horizontal="left" vertical="center" wrapText="1"/>
    </xf>
    <xf numFmtId="0" fontId="0" fillId="0" borderId="8" xfId="0" applyFont="1" applyFill="1" applyBorder="1" applyAlignment="1">
      <alignment vertical="center"/>
    </xf>
  </cellXfs>
  <cellStyles count="54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常规 8_最新矿区物业事业部2020年会服预算表刘燕" xfId="14"/>
    <cellStyle name="60% - 强调文字颜色 2" xfId="15" builtinId="36"/>
    <cellStyle name="标题 4" xfId="16" builtinId="19"/>
    <cellStyle name="警告文本" xfId="17" builtinId="11"/>
    <cellStyle name="标题" xfId="18" builtinId="15"/>
    <cellStyle name="解释性文本" xfId="19" builtinId="53"/>
    <cellStyle name="标题 1" xfId="20" builtinId="16"/>
    <cellStyle name="标题 2" xfId="21" builtinId="17"/>
    <cellStyle name="60% - 强调文字颜色 1" xfId="22" builtinId="32"/>
    <cellStyle name="标题 3" xfId="23" builtinId="18"/>
    <cellStyle name="60% - 强调文字颜色 4" xfId="24" builtinId="44"/>
    <cellStyle name="输出" xfId="25" builtinId="21"/>
    <cellStyle name="计算" xfId="26" builtinId="22"/>
    <cellStyle name="检查单元格" xfId="27" builtinId="23"/>
    <cellStyle name="20% - 强调文字颜色 6" xfId="28" builtinId="50"/>
    <cellStyle name="强调文字颜色 2" xfId="29" builtinId="33"/>
    <cellStyle name="链接单元格" xfId="30" builtinId="24"/>
    <cellStyle name="汇总" xfId="31" builtinId="25"/>
    <cellStyle name="好" xfId="32" builtinId="26"/>
    <cellStyle name="适中" xfId="33" builtinId="28"/>
    <cellStyle name="20% - 强调文字颜色 5" xfId="34" builtinId="46"/>
    <cellStyle name="强调文字颜色 1" xfId="35" builtinId="29"/>
    <cellStyle name="20% - 强调文字颜色 1" xfId="36" builtinId="30"/>
    <cellStyle name="40% - 强调文字颜色 1" xfId="37" builtinId="31"/>
    <cellStyle name="20% - 强调文字颜色 2" xfId="38" builtinId="34"/>
    <cellStyle name="40% - 强调文字颜色 2" xfId="39" builtinId="35"/>
    <cellStyle name="强调文字颜色 3" xfId="40" builtinId="37"/>
    <cellStyle name="强调文字颜色 4" xfId="41" builtinId="41"/>
    <cellStyle name="20% - 强调文字颜色 4" xfId="42" builtinId="42"/>
    <cellStyle name="40% - 强调文字颜色 4" xfId="43" builtinId="43"/>
    <cellStyle name="强调文字颜色 5" xfId="44" builtinId="45"/>
    <cellStyle name="40% - 强调文字颜色 5" xfId="45" builtinId="47"/>
    <cellStyle name="60% - 强调文字颜色 5" xfId="46" builtinId="48"/>
    <cellStyle name="强调文字颜色 6" xfId="47" builtinId="49"/>
    <cellStyle name="40% - 强调文字颜色 6" xfId="48" builtinId="51"/>
    <cellStyle name="60% - 强调文字颜色 6" xfId="49" builtinId="52"/>
    <cellStyle name="常规 3" xfId="50"/>
    <cellStyle name="常规 5" xfId="51"/>
    <cellStyle name="常规 2" xfId="52"/>
    <cellStyle name="常规 11 4" xfId="53"/>
  </cellStyles>
  <tableStyles count="0" defaultTableStyle="TableStyleMedium2" defaultPivotStyle="PivotStyleLight16"/>
  <colors>
    <mruColors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" Type="http://schemas.openxmlformats.org/officeDocument/2006/relationships/image" Target="media/image3.jpeg"/><Relationship Id="rId2" Type="http://schemas.openxmlformats.org/officeDocument/2006/relationships/image" Target="media/image2.jpe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jpe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Q29"/>
  <sheetViews>
    <sheetView tabSelected="1" zoomScale="85" zoomScaleNormal="85" topLeftCell="A17" workbookViewId="0">
      <selection activeCell="D23" sqref="D23"/>
    </sheetView>
  </sheetViews>
  <sheetFormatPr defaultColWidth="9" defaultRowHeight="13.5"/>
  <cols>
    <col min="1" max="1" width="9.7" style="2" customWidth="1"/>
    <col min="2" max="2" width="16.2583333333333" style="2" customWidth="1"/>
    <col min="3" max="3" width="18.5916666666667" style="2" customWidth="1"/>
    <col min="4" max="4" width="18.0333333333333" style="2" customWidth="1"/>
    <col min="5" max="5" width="9.85833333333333" style="2" customWidth="1"/>
    <col min="6" max="6" width="11.2583333333333" style="2" customWidth="1"/>
    <col min="7" max="7" width="10.9666666666667" style="2" customWidth="1"/>
    <col min="8" max="8" width="9.75833333333333" style="2" customWidth="1"/>
    <col min="9" max="9" width="11.2333333333333" style="2" customWidth="1"/>
    <col min="10" max="10" width="10.1333333333333" style="2" customWidth="1"/>
    <col min="11" max="11" width="14.4083333333333" style="2" customWidth="1"/>
    <col min="12" max="12" width="16" style="2" customWidth="1"/>
    <col min="13" max="13" width="15" style="2" customWidth="1"/>
    <col min="14" max="14" width="14.5833333333333" style="2" customWidth="1"/>
    <col min="15" max="15" width="13.0666666666667" style="3" customWidth="1"/>
    <col min="16" max="17" width="9" style="2"/>
    <col min="18" max="18" width="13.3833333333333" style="2" customWidth="1"/>
    <col min="19" max="16384" width="9" style="2"/>
  </cols>
  <sheetData>
    <row r="1" ht="21" customHeight="1" spans="1:15">
      <c r="A1" s="4" t="s">
        <v>0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26"/>
    </row>
    <row r="2" s="1" customFormat="1" ht="24" customHeight="1" spans="1:17">
      <c r="A2" s="5"/>
      <c r="B2" s="5"/>
      <c r="C2" s="5"/>
      <c r="D2" s="5"/>
      <c r="E2" s="5"/>
      <c r="F2" s="6" t="s">
        <v>1</v>
      </c>
      <c r="G2" s="6"/>
      <c r="H2" s="6"/>
      <c r="I2" s="6"/>
      <c r="J2" s="6"/>
      <c r="K2" s="6"/>
      <c r="L2" s="6"/>
      <c r="M2" s="6" t="s">
        <v>2</v>
      </c>
      <c r="N2" s="6"/>
      <c r="O2" s="27"/>
      <c r="Q2" s="1" t="s">
        <v>3</v>
      </c>
    </row>
    <row r="3" s="1" customFormat="1" ht="24" customHeight="1" spans="1:15">
      <c r="A3" s="7" t="s">
        <v>4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28"/>
    </row>
    <row r="4" s="1" customFormat="1" ht="21" customHeight="1" spans="1:15">
      <c r="A4" s="9" t="s">
        <v>5</v>
      </c>
      <c r="B4" s="9" t="s">
        <v>6</v>
      </c>
      <c r="C4" s="9" t="s">
        <v>7</v>
      </c>
      <c r="D4" s="9" t="s">
        <v>8</v>
      </c>
      <c r="E4" s="9" t="s">
        <v>9</v>
      </c>
      <c r="F4" s="9" t="s">
        <v>10</v>
      </c>
      <c r="G4" s="9" t="s">
        <v>11</v>
      </c>
      <c r="H4" s="9" t="s">
        <v>12</v>
      </c>
      <c r="I4" s="9" t="s">
        <v>13</v>
      </c>
      <c r="J4" s="9"/>
      <c r="K4" s="29" t="s">
        <v>14</v>
      </c>
      <c r="L4" s="29" t="s">
        <v>15</v>
      </c>
      <c r="M4" s="9" t="s">
        <v>16</v>
      </c>
      <c r="N4" s="9" t="s">
        <v>17</v>
      </c>
      <c r="O4" s="10" t="s">
        <v>18</v>
      </c>
    </row>
    <row r="5" s="1" customFormat="1" ht="33" customHeight="1" spans="1:15">
      <c r="A5" s="9"/>
      <c r="B5" s="9"/>
      <c r="C5" s="9" t="s">
        <v>19</v>
      </c>
      <c r="D5" s="9"/>
      <c r="E5" s="9"/>
      <c r="F5" s="9"/>
      <c r="G5" s="9"/>
      <c r="H5" s="9"/>
      <c r="I5" s="9" t="s">
        <v>20</v>
      </c>
      <c r="J5" s="9" t="s">
        <v>19</v>
      </c>
      <c r="K5" s="29"/>
      <c r="L5" s="29"/>
      <c r="M5" s="9"/>
      <c r="N5" s="9"/>
      <c r="O5" s="10"/>
    </row>
    <row r="6" s="1" customFormat="1" ht="47" customHeight="1" spans="1:15">
      <c r="A6" s="10">
        <v>1</v>
      </c>
      <c r="B6" s="11" t="s">
        <v>21</v>
      </c>
      <c r="C6" s="12" t="s">
        <v>22</v>
      </c>
      <c r="D6" s="13" t="str">
        <f>_xlfn.DISPIMG("ID_40D9F95802254BB8A4A404F7CAB71F6C",1)</f>
        <v>=DISPIMG("ID_40D9F95802254BB8A4A404F7CAB71F6C",1)</v>
      </c>
      <c r="E6" s="14" t="s">
        <v>23</v>
      </c>
      <c r="F6" s="15">
        <v>1</v>
      </c>
      <c r="G6" s="16"/>
      <c r="H6" s="17"/>
      <c r="I6" s="30"/>
      <c r="J6" s="30"/>
      <c r="K6" s="31" t="s">
        <v>24</v>
      </c>
      <c r="L6" s="32" t="s">
        <v>25</v>
      </c>
      <c r="M6" s="12" t="s">
        <v>26</v>
      </c>
      <c r="N6" s="32" t="s">
        <v>27</v>
      </c>
      <c r="O6" s="33"/>
    </row>
    <row r="7" s="1" customFormat="1" ht="49" customHeight="1" spans="1:15">
      <c r="A7" s="10">
        <v>2</v>
      </c>
      <c r="B7" s="11" t="s">
        <v>28</v>
      </c>
      <c r="C7" s="12" t="s">
        <v>29</v>
      </c>
      <c r="D7" s="13" t="str">
        <f>_xlfn.DISPIMG("ID_85AC75B9757B4F94A81D48FE6F1B2CA1",1)</f>
        <v>=DISPIMG("ID_85AC75B9757B4F94A81D48FE6F1B2CA1",1)</v>
      </c>
      <c r="E7" s="14" t="s">
        <v>23</v>
      </c>
      <c r="F7" s="15">
        <v>1</v>
      </c>
      <c r="G7" s="16"/>
      <c r="H7" s="18"/>
      <c r="I7" s="34"/>
      <c r="J7" s="34"/>
      <c r="K7" s="31" t="s">
        <v>24</v>
      </c>
      <c r="L7" s="32" t="s">
        <v>25</v>
      </c>
      <c r="M7" s="12" t="s">
        <v>30</v>
      </c>
      <c r="N7" s="32" t="s">
        <v>27</v>
      </c>
      <c r="O7" s="34"/>
    </row>
    <row r="8" s="1" customFormat="1" ht="49" customHeight="1" spans="1:15">
      <c r="A8" s="10">
        <v>3</v>
      </c>
      <c r="B8" s="11" t="s">
        <v>31</v>
      </c>
      <c r="C8" s="12" t="s">
        <v>32</v>
      </c>
      <c r="D8" s="13" t="str">
        <f>_xlfn.DISPIMG("ID_71A9B8C147954CE0AD62A5317BFFAE8F",1)</f>
        <v>=DISPIMG("ID_71A9B8C147954CE0AD62A5317BFFAE8F",1)</v>
      </c>
      <c r="E8" s="14" t="s">
        <v>33</v>
      </c>
      <c r="F8" s="15">
        <v>1</v>
      </c>
      <c r="G8" s="16"/>
      <c r="H8" s="18"/>
      <c r="I8" s="34"/>
      <c r="J8" s="34"/>
      <c r="K8" s="31" t="s">
        <v>24</v>
      </c>
      <c r="L8" s="32" t="s">
        <v>25</v>
      </c>
      <c r="M8" s="12" t="s">
        <v>30</v>
      </c>
      <c r="N8" s="32" t="s">
        <v>27</v>
      </c>
      <c r="O8" s="34"/>
    </row>
    <row r="9" s="1" customFormat="1" ht="49" customHeight="1" spans="1:15">
      <c r="A9" s="10">
        <v>4</v>
      </c>
      <c r="B9" s="11" t="s">
        <v>34</v>
      </c>
      <c r="C9" s="12" t="s">
        <v>35</v>
      </c>
      <c r="D9" s="13" t="str">
        <f>_xlfn.DISPIMG("ID_9F870F92DA8944A9A05B9BC08973DD4A",1)</f>
        <v>=DISPIMG("ID_9F870F92DA8944A9A05B9BC08973DD4A",1)</v>
      </c>
      <c r="E9" s="14" t="s">
        <v>23</v>
      </c>
      <c r="F9" s="15">
        <v>30</v>
      </c>
      <c r="G9" s="16"/>
      <c r="H9" s="18"/>
      <c r="I9" s="34"/>
      <c r="J9" s="34"/>
      <c r="K9" s="31" t="s">
        <v>24</v>
      </c>
      <c r="L9" s="32" t="s">
        <v>25</v>
      </c>
      <c r="M9" s="12" t="s">
        <v>36</v>
      </c>
      <c r="N9" s="32" t="s">
        <v>27</v>
      </c>
      <c r="O9" s="34"/>
    </row>
    <row r="10" s="1" customFormat="1" ht="49" customHeight="1" spans="1:15">
      <c r="A10" s="10">
        <v>5</v>
      </c>
      <c r="B10" s="11" t="s">
        <v>37</v>
      </c>
      <c r="C10" s="12" t="s">
        <v>38</v>
      </c>
      <c r="D10" s="13" t="str">
        <f>_xlfn.DISPIMG("ID_A46FF68598BE4015A934BFCA28B5191C",1)</f>
        <v>=DISPIMG("ID_A46FF68598BE4015A934BFCA28B5191C",1)</v>
      </c>
      <c r="E10" s="14" t="s">
        <v>23</v>
      </c>
      <c r="F10" s="15">
        <v>10</v>
      </c>
      <c r="G10" s="16"/>
      <c r="H10" s="18"/>
      <c r="I10" s="34"/>
      <c r="J10" s="34"/>
      <c r="K10" s="31" t="s">
        <v>24</v>
      </c>
      <c r="L10" s="32" t="s">
        <v>25</v>
      </c>
      <c r="M10" s="12" t="s">
        <v>36</v>
      </c>
      <c r="N10" s="32" t="s">
        <v>27</v>
      </c>
      <c r="O10" s="34"/>
    </row>
    <row r="11" s="1" customFormat="1" ht="49" customHeight="1" spans="1:15">
      <c r="A11" s="10">
        <v>6</v>
      </c>
      <c r="B11" s="11" t="s">
        <v>39</v>
      </c>
      <c r="C11" s="12" t="s">
        <v>38</v>
      </c>
      <c r="D11" s="13" t="str">
        <f>_xlfn.DISPIMG("ID_A46FF68598BE4015A934BFCA28B5191C",1)</f>
        <v>=DISPIMG("ID_A46FF68598BE4015A934BFCA28B5191C",1)</v>
      </c>
      <c r="E11" s="14" t="s">
        <v>23</v>
      </c>
      <c r="F11" s="15">
        <v>10</v>
      </c>
      <c r="G11" s="16"/>
      <c r="H11" s="18"/>
      <c r="I11" s="34"/>
      <c r="J11" s="34"/>
      <c r="K11" s="31" t="s">
        <v>24</v>
      </c>
      <c r="L11" s="32" t="s">
        <v>25</v>
      </c>
      <c r="M11" s="12" t="s">
        <v>36</v>
      </c>
      <c r="N11" s="32" t="s">
        <v>27</v>
      </c>
      <c r="O11" s="34"/>
    </row>
    <row r="12" s="1" customFormat="1" ht="49" customHeight="1" spans="1:15">
      <c r="A12" s="10">
        <v>7</v>
      </c>
      <c r="B12" s="11" t="s">
        <v>40</v>
      </c>
      <c r="C12" s="12" t="s">
        <v>41</v>
      </c>
      <c r="D12" s="13" t="str">
        <f>_xlfn.DISPIMG("ID_7FE9D7CA080A4797BA8E7FC735242DE3",1)</f>
        <v>=DISPIMG("ID_7FE9D7CA080A4797BA8E7FC735242DE3",1)</v>
      </c>
      <c r="E12" s="14" t="s">
        <v>23</v>
      </c>
      <c r="F12" s="15">
        <v>2</v>
      </c>
      <c r="G12" s="16"/>
      <c r="H12" s="18"/>
      <c r="I12" s="34"/>
      <c r="J12" s="34"/>
      <c r="K12" s="31" t="s">
        <v>24</v>
      </c>
      <c r="L12" s="32" t="s">
        <v>25</v>
      </c>
      <c r="M12" s="12" t="s">
        <v>42</v>
      </c>
      <c r="N12" s="32" t="s">
        <v>27</v>
      </c>
      <c r="O12" s="34"/>
    </row>
    <row r="13" s="1" customFormat="1" ht="49" customHeight="1" spans="1:15">
      <c r="A13" s="19">
        <v>8</v>
      </c>
      <c r="B13" s="11" t="s">
        <v>43</v>
      </c>
      <c r="C13" s="12" t="s">
        <v>44</v>
      </c>
      <c r="D13" s="13" t="str">
        <f>_xlfn.DISPIMG("ID_697322F4472449BEB94CE22AA1F6E49F",1)</f>
        <v>=DISPIMG("ID_697322F4472449BEB94CE22AA1F6E49F",1)</v>
      </c>
      <c r="E13" s="14" t="s">
        <v>23</v>
      </c>
      <c r="F13" s="15">
        <v>20</v>
      </c>
      <c r="G13" s="16"/>
      <c r="H13" s="18"/>
      <c r="I13" s="34"/>
      <c r="J13" s="34"/>
      <c r="K13" s="31" t="s">
        <v>24</v>
      </c>
      <c r="L13" s="32" t="s">
        <v>25</v>
      </c>
      <c r="M13" s="12" t="s">
        <v>45</v>
      </c>
      <c r="N13" s="32" t="s">
        <v>27</v>
      </c>
      <c r="O13" s="34"/>
    </row>
    <row r="14" s="1" customFormat="1" ht="49" customHeight="1" spans="1:15">
      <c r="A14" s="19">
        <v>9</v>
      </c>
      <c r="B14" s="11" t="s">
        <v>46</v>
      </c>
      <c r="C14" s="12" t="s">
        <v>47</v>
      </c>
      <c r="D14" s="13" t="str">
        <f>_xlfn.DISPIMG("ID_8370FD775C2F452094F5356494E5E606",1)</f>
        <v>=DISPIMG("ID_8370FD775C2F452094F5356494E5E606",1)</v>
      </c>
      <c r="E14" s="14" t="s">
        <v>23</v>
      </c>
      <c r="F14" s="15">
        <v>20</v>
      </c>
      <c r="G14" s="20"/>
      <c r="H14" s="21"/>
      <c r="I14" s="35"/>
      <c r="J14" s="35"/>
      <c r="K14" s="31" t="s">
        <v>24</v>
      </c>
      <c r="L14" s="32" t="s">
        <v>25</v>
      </c>
      <c r="M14" s="12" t="s">
        <v>48</v>
      </c>
      <c r="N14" s="32" t="s">
        <v>27</v>
      </c>
      <c r="O14" s="34"/>
    </row>
    <row r="15" s="1" customFormat="1" ht="49" customHeight="1" spans="1:15">
      <c r="A15" s="19">
        <v>10</v>
      </c>
      <c r="B15" s="11" t="s">
        <v>49</v>
      </c>
      <c r="C15" s="12" t="s">
        <v>50</v>
      </c>
      <c r="D15" s="13" t="str">
        <f>_xlfn.DISPIMG("ID_8D41CE47E23A42F48681FF13C9D072A8",1)</f>
        <v>=DISPIMG("ID_8D41CE47E23A42F48681FF13C9D072A8",1)</v>
      </c>
      <c r="E15" s="14" t="s">
        <v>23</v>
      </c>
      <c r="F15" s="15">
        <v>10</v>
      </c>
      <c r="G15" s="20"/>
      <c r="H15" s="21"/>
      <c r="I15" s="35"/>
      <c r="J15" s="35"/>
      <c r="K15" s="31" t="s">
        <v>24</v>
      </c>
      <c r="L15" s="32" t="s">
        <v>25</v>
      </c>
      <c r="M15" s="12" t="s">
        <v>48</v>
      </c>
      <c r="N15" s="32" t="s">
        <v>27</v>
      </c>
      <c r="O15" s="34"/>
    </row>
    <row r="16" s="1" customFormat="1" ht="49" customHeight="1" spans="1:15">
      <c r="A16" s="19">
        <v>11</v>
      </c>
      <c r="B16" s="11" t="s">
        <v>51</v>
      </c>
      <c r="C16" s="12" t="s">
        <v>52</v>
      </c>
      <c r="D16" s="13" t="str">
        <f>_xlfn.DISPIMG("ID_B3015324FFE4435F8C4383E439776F2C",1)</f>
        <v>=DISPIMG("ID_B3015324FFE4435F8C4383E439776F2C",1)</v>
      </c>
      <c r="E16" s="14" t="s">
        <v>23</v>
      </c>
      <c r="F16" s="15">
        <v>10</v>
      </c>
      <c r="G16" s="20"/>
      <c r="H16" s="21"/>
      <c r="I16" s="35"/>
      <c r="J16" s="35"/>
      <c r="K16" s="31" t="s">
        <v>24</v>
      </c>
      <c r="L16" s="32" t="s">
        <v>25</v>
      </c>
      <c r="M16" s="12" t="s">
        <v>48</v>
      </c>
      <c r="N16" s="32" t="s">
        <v>27</v>
      </c>
      <c r="O16" s="34"/>
    </row>
    <row r="17" s="1" customFormat="1" ht="49" customHeight="1" spans="1:15">
      <c r="A17" s="19">
        <v>12</v>
      </c>
      <c r="B17" s="11" t="s">
        <v>53</v>
      </c>
      <c r="C17" s="12" t="s">
        <v>54</v>
      </c>
      <c r="D17" s="13" t="str">
        <f>_xlfn.DISPIMG("ID_B1D5AC6F3B9B4167BD4A0E208D0969B1",1)</f>
        <v>=DISPIMG("ID_B1D5AC6F3B9B4167BD4A0E208D0969B1",1)</v>
      </c>
      <c r="E17" s="14" t="s">
        <v>23</v>
      </c>
      <c r="F17" s="15">
        <v>10</v>
      </c>
      <c r="G17" s="20"/>
      <c r="H17" s="21"/>
      <c r="I17" s="35"/>
      <c r="J17" s="35"/>
      <c r="K17" s="31" t="s">
        <v>24</v>
      </c>
      <c r="L17" s="32" t="s">
        <v>25</v>
      </c>
      <c r="M17" s="12" t="s">
        <v>36</v>
      </c>
      <c r="N17" s="32" t="s">
        <v>27</v>
      </c>
      <c r="O17" s="34"/>
    </row>
    <row r="18" s="1" customFormat="1" ht="49" customHeight="1" spans="1:15">
      <c r="A18" s="19">
        <v>13</v>
      </c>
      <c r="B18" s="11" t="s">
        <v>55</v>
      </c>
      <c r="C18" s="12" t="s">
        <v>56</v>
      </c>
      <c r="D18" s="13" t="str">
        <f>_xlfn.DISPIMG("ID_BB7B31204547411A8A22C90A03234EF8",1)</f>
        <v>=DISPIMG("ID_BB7B31204547411A8A22C90A03234EF8",1)</v>
      </c>
      <c r="E18" s="14" t="s">
        <v>57</v>
      </c>
      <c r="F18" s="15">
        <v>6</v>
      </c>
      <c r="G18" s="20"/>
      <c r="H18" s="21"/>
      <c r="I18" s="35"/>
      <c r="J18" s="35"/>
      <c r="K18" s="31" t="s">
        <v>24</v>
      </c>
      <c r="L18" s="32" t="s">
        <v>25</v>
      </c>
      <c r="M18" s="12" t="s">
        <v>58</v>
      </c>
      <c r="N18" s="32" t="s">
        <v>27</v>
      </c>
      <c r="O18" s="34"/>
    </row>
    <row r="19" s="1" customFormat="1" ht="49" customHeight="1" spans="1:15">
      <c r="A19" s="19">
        <v>14</v>
      </c>
      <c r="B19" s="11" t="s">
        <v>59</v>
      </c>
      <c r="C19" s="12" t="s">
        <v>60</v>
      </c>
      <c r="D19" s="13" t="str">
        <f>_xlfn.DISPIMG("ID_5851423EFAA048B2B9EAE6006CDECF48",1)</f>
        <v>=DISPIMG("ID_5851423EFAA048B2B9EAE6006CDECF48",1)</v>
      </c>
      <c r="E19" s="14" t="s">
        <v>23</v>
      </c>
      <c r="F19" s="15">
        <v>1</v>
      </c>
      <c r="G19" s="20"/>
      <c r="H19" s="21"/>
      <c r="I19" s="35"/>
      <c r="J19" s="35"/>
      <c r="K19" s="31" t="s">
        <v>24</v>
      </c>
      <c r="L19" s="32" t="s">
        <v>25</v>
      </c>
      <c r="M19" s="12" t="s">
        <v>61</v>
      </c>
      <c r="N19" s="32" t="s">
        <v>27</v>
      </c>
      <c r="O19" s="34"/>
    </row>
    <row r="20" s="1" customFormat="1" ht="49" customHeight="1" spans="1:15">
      <c r="A20" s="19">
        <v>15</v>
      </c>
      <c r="B20" s="11" t="s">
        <v>62</v>
      </c>
      <c r="C20" s="12" t="s">
        <v>63</v>
      </c>
      <c r="D20" s="13" t="str">
        <f>_xlfn.DISPIMG("ID_C324DD62D55D4262AED5BF83AE31F6E0",1)</f>
        <v>=DISPIMG("ID_C324DD62D55D4262AED5BF83AE31F6E0",1)</v>
      </c>
      <c r="E20" s="14" t="s">
        <v>23</v>
      </c>
      <c r="F20" s="15">
        <v>1</v>
      </c>
      <c r="G20" s="20"/>
      <c r="H20" s="21"/>
      <c r="I20" s="35"/>
      <c r="J20" s="35"/>
      <c r="K20" s="31" t="s">
        <v>24</v>
      </c>
      <c r="L20" s="32" t="s">
        <v>25</v>
      </c>
      <c r="M20" s="12" t="s">
        <v>64</v>
      </c>
      <c r="N20" s="32" t="s">
        <v>27</v>
      </c>
      <c r="O20" s="34"/>
    </row>
    <row r="21" s="1" customFormat="1" ht="49" customHeight="1" spans="1:15">
      <c r="A21" s="19">
        <v>16</v>
      </c>
      <c r="B21" s="11" t="s">
        <v>65</v>
      </c>
      <c r="C21" s="12" t="s">
        <v>66</v>
      </c>
      <c r="D21" s="13" t="str">
        <f>_xlfn.DISPIMG("ID_3A12984566C44C748F2C97D6D99EB2B3",1)</f>
        <v>=DISPIMG("ID_3A12984566C44C748F2C97D6D99EB2B3",1)</v>
      </c>
      <c r="E21" s="14" t="s">
        <v>23</v>
      </c>
      <c r="F21" s="15">
        <v>4</v>
      </c>
      <c r="G21" s="20"/>
      <c r="H21" s="21"/>
      <c r="I21" s="35"/>
      <c r="J21" s="35"/>
      <c r="K21" s="31" t="s">
        <v>24</v>
      </c>
      <c r="L21" s="32" t="s">
        <v>25</v>
      </c>
      <c r="M21" s="12" t="s">
        <v>64</v>
      </c>
      <c r="N21" s="32" t="s">
        <v>27</v>
      </c>
      <c r="O21" s="34"/>
    </row>
    <row r="22" s="1" customFormat="1" ht="49" customHeight="1" spans="1:15">
      <c r="A22" s="19">
        <v>17</v>
      </c>
      <c r="B22" s="11" t="s">
        <v>67</v>
      </c>
      <c r="C22" s="12" t="s">
        <v>68</v>
      </c>
      <c r="D22" s="13" t="str">
        <f>_xlfn.DISPIMG("ID_CB3EE70B42344C37B7A397F32E04168A",1)</f>
        <v>=DISPIMG("ID_CB3EE70B42344C37B7A397F32E04168A",1)</v>
      </c>
      <c r="E22" s="14" t="s">
        <v>23</v>
      </c>
      <c r="F22" s="15">
        <v>4</v>
      </c>
      <c r="G22" s="20"/>
      <c r="H22" s="21"/>
      <c r="I22" s="35"/>
      <c r="J22" s="35"/>
      <c r="K22" s="31" t="s">
        <v>24</v>
      </c>
      <c r="L22" s="32" t="s">
        <v>25</v>
      </c>
      <c r="M22" s="12" t="s">
        <v>64</v>
      </c>
      <c r="N22" s="32" t="s">
        <v>27</v>
      </c>
      <c r="O22" s="34"/>
    </row>
    <row r="23" s="1" customFormat="1" ht="49" customHeight="1" spans="1:15">
      <c r="A23" s="19">
        <v>18</v>
      </c>
      <c r="B23" s="11" t="s">
        <v>69</v>
      </c>
      <c r="C23" s="12" t="s">
        <v>70</v>
      </c>
      <c r="D23" s="13" t="str">
        <f>_xlfn.DISPIMG("ID_892CAB682CD546C29F3110E97B50343E",1)</f>
        <v>=DISPIMG("ID_892CAB682CD546C29F3110E97B50343E",1)</v>
      </c>
      <c r="E23" s="14" t="s">
        <v>23</v>
      </c>
      <c r="F23" s="15">
        <v>4</v>
      </c>
      <c r="G23" s="20"/>
      <c r="H23" s="21"/>
      <c r="I23" s="35"/>
      <c r="J23" s="35"/>
      <c r="K23" s="31" t="s">
        <v>24</v>
      </c>
      <c r="L23" s="32" t="s">
        <v>25</v>
      </c>
      <c r="M23" s="12" t="s">
        <v>64</v>
      </c>
      <c r="N23" s="32" t="s">
        <v>27</v>
      </c>
      <c r="O23" s="34"/>
    </row>
    <row r="24" s="1" customFormat="1" ht="49" customHeight="1" spans="1:15">
      <c r="A24" s="19">
        <v>19</v>
      </c>
      <c r="B24" s="11" t="s">
        <v>71</v>
      </c>
      <c r="C24" s="12" t="s">
        <v>72</v>
      </c>
      <c r="D24" s="13" t="str">
        <f>_xlfn.DISPIMG("ID_401616E454254088814FBC34B0CE2BBC",1)</f>
        <v>=DISPIMG("ID_401616E454254088814FBC34B0CE2BBC",1)</v>
      </c>
      <c r="E24" s="14" t="s">
        <v>23</v>
      </c>
      <c r="F24" s="15">
        <v>2</v>
      </c>
      <c r="G24" s="20"/>
      <c r="H24" s="21"/>
      <c r="I24" s="35"/>
      <c r="J24" s="35"/>
      <c r="K24" s="31" t="s">
        <v>24</v>
      </c>
      <c r="L24" s="32" t="s">
        <v>25</v>
      </c>
      <c r="M24" s="12" t="s">
        <v>64</v>
      </c>
      <c r="N24" s="32" t="s">
        <v>27</v>
      </c>
      <c r="O24" s="34"/>
    </row>
    <row r="25" s="1" customFormat="1" ht="49" customHeight="1" spans="1:15">
      <c r="A25" s="19">
        <v>20</v>
      </c>
      <c r="B25" s="11" t="s">
        <v>73</v>
      </c>
      <c r="C25" s="12" t="s">
        <v>74</v>
      </c>
      <c r="D25" s="13" t="str">
        <f>_xlfn.DISPIMG("ID_8B758437D53342F380A379E78BBBCC09",1)</f>
        <v>=DISPIMG("ID_8B758437D53342F380A379E78BBBCC09",1)</v>
      </c>
      <c r="E25" s="14" t="s">
        <v>23</v>
      </c>
      <c r="F25" s="15">
        <v>4</v>
      </c>
      <c r="G25" s="20"/>
      <c r="H25" s="21"/>
      <c r="I25" s="35"/>
      <c r="J25" s="35"/>
      <c r="K25" s="31" t="s">
        <v>24</v>
      </c>
      <c r="L25" s="32" t="s">
        <v>25</v>
      </c>
      <c r="M25" s="12" t="s">
        <v>64</v>
      </c>
      <c r="N25" s="32" t="s">
        <v>27</v>
      </c>
      <c r="O25" s="34"/>
    </row>
    <row r="26" s="1" customFormat="1" ht="49" customHeight="1" spans="1:15">
      <c r="A26" s="20" t="s">
        <v>75</v>
      </c>
      <c r="B26" s="20"/>
      <c r="C26" s="20"/>
      <c r="D26" s="20"/>
      <c r="E26" s="20"/>
      <c r="F26" s="20"/>
      <c r="G26" s="20"/>
      <c r="H26" s="21"/>
      <c r="I26" s="35"/>
      <c r="J26" s="35"/>
      <c r="K26" s="35"/>
      <c r="L26" s="36"/>
      <c r="M26" s="35"/>
      <c r="N26" s="37"/>
      <c r="O26" s="34"/>
    </row>
    <row r="27" s="1" customFormat="1" ht="24.95" customHeight="1" spans="1:15">
      <c r="A27" s="22" t="s">
        <v>76</v>
      </c>
      <c r="B27" s="23"/>
      <c r="C27" s="23"/>
      <c r="D27" s="23"/>
      <c r="E27" s="23"/>
      <c r="F27" s="23"/>
      <c r="G27" s="23"/>
      <c r="H27" s="23"/>
      <c r="I27" s="23"/>
      <c r="J27" s="23"/>
      <c r="K27" s="23"/>
      <c r="L27" s="23"/>
      <c r="M27" s="23"/>
      <c r="N27" s="23"/>
      <c r="O27" s="38"/>
    </row>
    <row r="28" s="1" customFormat="1" ht="145" customHeight="1" spans="1:15">
      <c r="A28" s="22"/>
      <c r="B28" s="23"/>
      <c r="C28" s="23"/>
      <c r="D28" s="23"/>
      <c r="E28" s="23"/>
      <c r="F28" s="23"/>
      <c r="G28" s="23"/>
      <c r="H28" s="23"/>
      <c r="I28" s="23"/>
      <c r="J28" s="23"/>
      <c r="K28" s="23"/>
      <c r="L28" s="23"/>
      <c r="M28" s="23"/>
      <c r="N28" s="23"/>
      <c r="O28" s="38"/>
    </row>
    <row r="29" ht="39" customHeight="1" spans="1:15">
      <c r="A29" s="24" t="s">
        <v>77</v>
      </c>
      <c r="B29" s="25"/>
      <c r="C29" s="25"/>
      <c r="D29" s="25"/>
      <c r="E29" s="25"/>
      <c r="F29" s="25"/>
      <c r="G29" s="25"/>
      <c r="H29" s="25"/>
      <c r="I29" s="25"/>
      <c r="J29" s="25"/>
      <c r="K29" s="25"/>
      <c r="L29" s="25"/>
      <c r="M29" s="25"/>
      <c r="N29" s="25"/>
      <c r="O29" s="39"/>
    </row>
  </sheetData>
  <mergeCells count="21">
    <mergeCell ref="A1:O1"/>
    <mergeCell ref="A2:E2"/>
    <mergeCell ref="F2:J2"/>
    <mergeCell ref="M2:O2"/>
    <mergeCell ref="A3:O3"/>
    <mergeCell ref="I4:J4"/>
    <mergeCell ref="A26:G26"/>
    <mergeCell ref="A29:O29"/>
    <mergeCell ref="A4:A5"/>
    <mergeCell ref="B4:B5"/>
    <mergeCell ref="D4:D5"/>
    <mergeCell ref="E4:E5"/>
    <mergeCell ref="F4:F5"/>
    <mergeCell ref="G4:G5"/>
    <mergeCell ref="H4:H5"/>
    <mergeCell ref="K4:K5"/>
    <mergeCell ref="L4:L5"/>
    <mergeCell ref="M4:M5"/>
    <mergeCell ref="N4:N5"/>
    <mergeCell ref="O4:O5"/>
    <mergeCell ref="A27:O28"/>
  </mergeCells>
  <printOptions horizontalCentered="1"/>
  <pageMargins left="0.751388888888889" right="0.751388888888889" top="1" bottom="1" header="0.5" footer="0.5"/>
  <pageSetup paperSize="9" scale="66" orientation="landscape" horizontalDpi="600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 (2)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尚菲</dc:creator>
  <cp:lastModifiedBy>WPS_1533704018</cp:lastModifiedBy>
  <dcterms:created xsi:type="dcterms:W3CDTF">2020-02-20T10:08:00Z</dcterms:created>
  <cp:lastPrinted>2021-03-13T01:39:00Z</cp:lastPrinted>
  <dcterms:modified xsi:type="dcterms:W3CDTF">2023-07-18T13:11:17Z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2052-11.1.0.14309</vt:lpwstr>
  </property>
  <property fmtid="{D5CDD505-2E9C-101B-9397-08002B2CF9AE}" pid="3" name="ICV">
    <vt:lpwstr>AAC60800B4434203B1B4F7B0E03E4149_13</vt:lpwstr>
  </property>
  <property fmtid="{D5CDD505-2E9C-101B-9397-08002B2CF9AE}" pid="4" name="KSOReadingLayout">
    <vt:bool>true</vt:bool>
  </property>
</Properties>
</file>